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9" i="1" l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<sst xmlns="http://schemas.openxmlformats.org/spreadsheetml/2006/main" count="56" uniqueCount="41">
  <si>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</si>
  <si>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</si>
  <si>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</si>
  <si>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</si>
  <si>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</si>
  <si>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</si>
  <si>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</si>
  <si>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</si>
  <si>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</si>
  <si>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</si>
  <si>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</si>
  <si>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</si>
  <si>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</si>
  <si>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</si>
  <si>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</si>
  <si>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</si>
  <si>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</si>
  <si>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</si>
  <si>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</si>
  <si>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</si>
  <si>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</si>
  <si>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</si>
  <si>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</si>
  <si>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</si>
  <si>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</si>
  <si>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</si>
  <si>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</si>
  <si>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</si>
  <si>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</si>
  <si>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</si>
  <si>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</si>
  <si>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</si>
  <si>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</si>
  <si>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</si>
  <si>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</si>
  <si>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</si>
  <si>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</si>
  <si>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</si>
  <si>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01.01.2018</t>
  </si>
  <si>
    <t>Задолженность собственников на 01.01.2019</t>
  </si>
  <si>
    <t>Отчет УК "Энергия" по исполнению договора управления МКД  Столичная,11,к.3  за период 01.01.2018 - 31.12.2018г.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</si>
</sst>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43" sqref="F43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40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38</v>
      </c>
      <c r="C4" s="96" t="s">
        <v>2</v>
      </c>
      <c r="D4" s="97" t="s">
        <v>3</v>
      </c>
      <c r="E4" s="98" t="s">
        <v>39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0</v>
      </c>
      <c r="C5" s="15">
        <f>C15+C43</f>
        <v>5050417.46</v>
      </c>
      <c r="D5" s="15">
        <f>D15+D43</f>
        <v>3603775.88</v>
      </c>
      <c r="E5" s="15">
        <f>E15+E43</f>
        <v>1446641.58</v>
      </c>
      <c r="F5" s="15">
        <f>F15+F43</f>
        <v>5151332.63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38</v>
      </c>
      <c r="C10" s="96" t="s">
        <v>2</v>
      </c>
      <c r="D10" s="97" t="s">
        <v>3</v>
      </c>
      <c r="E10" s="98" t="s">
        <v>39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/>
      <c r="C11" s="30">
        <v>242332.73</v>
      </c>
      <c r="D11" s="30">
        <v>172918.94</v>
      </c>
      <c r="E11" s="31">
        <f>B11+C11-D11</f>
        <v>69413.790000000008</v>
      </c>
      <c r="F11" s="32">
        <f>C11</f>
        <v>242332.73</v>
      </c>
      <c r="G11" s="33"/>
    </row>
    <row r="12" spans="1:11" ht="22.5" customHeight="1" x14ac:dyDescent="0.25">
      <c r="A12" s="28" t="s">
        <v>12</v>
      </c>
      <c r="B12" s="29"/>
      <c r="C12" s="30">
        <v>1256657.3400000001</v>
      </c>
      <c r="D12" s="30">
        <v>896700.41</v>
      </c>
      <c r="E12" s="31">
        <f>B12+C12-D12</f>
        <v>359956.93000000005</v>
      </c>
      <c r="F12" s="32">
        <f t="shared" ref="F12:F14" si="0">C12</f>
        <v>1256657.3400000001</v>
      </c>
      <c r="G12" s="33"/>
    </row>
    <row r="13" spans="1:11" ht="22.5" customHeight="1" thickBot="1" x14ac:dyDescent="0.3">
      <c r="A13" s="28" t="s">
        <v>13</v>
      </c>
      <c r="B13" s="29"/>
      <c r="C13" s="30">
        <v>183600.32</v>
      </c>
      <c r="D13" s="30">
        <v>131009.84</v>
      </c>
      <c r="E13" s="31">
        <f>B13+C13-D13</f>
        <v>52590.48000000001</v>
      </c>
      <c r="F13" s="32">
        <f t="shared" si="0"/>
        <v>183600.32</v>
      </c>
      <c r="G13" s="34"/>
    </row>
    <row r="14" spans="1:11" ht="2.25" hidden="1" customHeight="1" thickBot="1" x14ac:dyDescent="0.3">
      <c r="A14" s="35" t="s">
        <v>14</v>
      </c>
      <c r="B14" s="36"/>
      <c r="C14" s="37"/>
      <c r="D14" s="37"/>
      <c r="E14" s="31">
        <f>B14+C14-D14</f>
        <v>0</v>
      </c>
      <c r="F14" s="32">
        <f t="shared" si="0"/>
        <v>0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0</v>
      </c>
      <c r="C15" s="39">
        <f>SUM(C11:C14)</f>
        <v>1682590.3900000001</v>
      </c>
      <c r="D15" s="39">
        <f>SUM(D11:D14)</f>
        <v>1200629.1900000002</v>
      </c>
      <c r="E15" s="40">
        <f>SUM(E11:E14)</f>
        <v>481961.20000000007</v>
      </c>
      <c r="F15" s="41">
        <f>SUM(F11:F12:F13:F14)</f>
        <v>1682590.3900000001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38</v>
      </c>
      <c r="C19" s="96" t="s">
        <v>2</v>
      </c>
      <c r="D19" s="97" t="s">
        <v>3</v>
      </c>
      <c r="E19" s="98" t="s">
        <v>39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0</v>
      </c>
      <c r="C20" s="60">
        <v>401325.52</v>
      </c>
      <c r="D20" s="60">
        <v>286369.84000000003</v>
      </c>
      <c r="E20" s="61">
        <f>B20+C20-D20</f>
        <v>114955.68</v>
      </c>
      <c r="F20" s="62">
        <f>SUM(F21:F25)</f>
        <v>458191.17</v>
      </c>
      <c r="G20" s="63"/>
      <c r="H20" s="94">
        <f>F20-C20</f>
        <v>56865.649999999965</v>
      </c>
    </row>
    <row r="21" spans="1:14" x14ac:dyDescent="0.25">
      <c r="A21" s="138"/>
      <c r="B21" s="64"/>
      <c r="C21" s="65"/>
      <c r="D21" s="65"/>
      <c r="E21" s="66"/>
      <c r="F21" s="67">
        <v>181586.7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>
        <v>26085.75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199310.67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51208.05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0</v>
      </c>
      <c r="C26" s="110">
        <v>1452732.58</v>
      </c>
      <c r="D26" s="110">
        <v>1036611.86</v>
      </c>
      <c r="E26" s="110">
        <f>B26+C26-D26</f>
        <v>416120.72000000009</v>
      </c>
      <c r="F26" s="62">
        <f>SUM(F27:F28)</f>
        <v>1401816.78</v>
      </c>
      <c r="G26" s="63"/>
      <c r="H26" s="94">
        <f>F26-C26</f>
        <v>-50915.800000000047</v>
      </c>
    </row>
    <row r="27" spans="1:14" x14ac:dyDescent="0.25">
      <c r="A27" s="139"/>
      <c r="B27" s="64"/>
      <c r="C27" s="65"/>
      <c r="D27" s="65"/>
      <c r="E27" s="66"/>
      <c r="F27" s="73">
        <v>1394616.78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7200</v>
      </c>
      <c r="G28" s="136" t="s">
        <v>33</v>
      </c>
    </row>
    <row r="29" spans="1:14" ht="29.25" x14ac:dyDescent="0.25">
      <c r="A29" s="108" t="s">
        <v>20</v>
      </c>
      <c r="B29" s="102">
        <v>0</v>
      </c>
      <c r="C29" s="103">
        <v>133588.13</v>
      </c>
      <c r="D29" s="103">
        <v>95323.15</v>
      </c>
      <c r="E29" s="104">
        <f>B29+C29-D29</f>
        <v>38264.98000000001</v>
      </c>
      <c r="F29" s="105">
        <f>SUM(F30+F31)</f>
        <v>111034.58</v>
      </c>
      <c r="G29" s="106"/>
      <c r="H29" s="94">
        <f>F29-C29</f>
        <v>-22553.550000000003</v>
      </c>
    </row>
    <row r="30" spans="1:14" ht="15.75" thickBot="1" x14ac:dyDescent="0.3">
      <c r="A30" s="130"/>
      <c r="B30" s="131"/>
      <c r="C30" s="132"/>
      <c r="D30" s="132"/>
      <c r="E30" s="133"/>
      <c r="F30" s="90">
        <v>54223.85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56810.73</v>
      </c>
      <c r="G31" s="115" t="s">
        <v>30</v>
      </c>
    </row>
    <row r="32" spans="1:14" ht="30" thickBot="1" x14ac:dyDescent="0.3">
      <c r="A32" s="119" t="s">
        <v>21</v>
      </c>
      <c r="B32" s="120">
        <v>0</v>
      </c>
      <c r="C32" s="121">
        <v>1252797.75</v>
      </c>
      <c r="D32" s="121">
        <v>893946.36</v>
      </c>
      <c r="E32" s="122">
        <f>B32+C32-D32</f>
        <v>358851.39</v>
      </c>
      <c r="F32" s="123">
        <f>SUM(F33:F38)</f>
        <v>1432054.2899999998</v>
      </c>
      <c r="G32" s="11"/>
      <c r="H32" s="94">
        <f>F32-C32</f>
        <v>179256.5399999998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698217.41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460706.47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141903.4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75116.009999999995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56111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0</v>
      </c>
      <c r="C41" s="75">
        <v>127383.09</v>
      </c>
      <c r="D41" s="75">
        <v>90895.48</v>
      </c>
      <c r="E41" s="76">
        <f>B41+C41-D41</f>
        <v>36487.61</v>
      </c>
      <c r="F41" s="77">
        <f>SUM(F42)</f>
        <v>65645.42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65645.42</v>
      </c>
      <c r="G42" s="81" t="s">
        <v>36</v>
      </c>
      <c r="H42" s="94">
        <f>F41-C41</f>
        <v>-61737.67</v>
      </c>
    </row>
    <row r="43" spans="1:14" ht="34.5" customHeight="1" thickBot="1" x14ac:dyDescent="0.3">
      <c r="A43" s="111" t="s">
        <v>24</v>
      </c>
      <c r="B43" s="112">
        <f>B20+B26+B29+B32+B41</f>
        <v>0</v>
      </c>
      <c r="C43" s="112">
        <f>C20+C26+C29+C32+C41</f>
        <v>3367827.07</v>
      </c>
      <c r="D43" s="112">
        <f>D20+D26+D29+D32+D41</f>
        <v>2403146.69</v>
      </c>
      <c r="E43" s="112">
        <f>E20+E26+E29+E32+E41</f>
        <v>964680.38000000012</v>
      </c>
      <c r="F43" s="112">
        <f>SUM(F41+F39+F32+F29+F26 +F20)</f>
        <v>3468742.2399999998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2021-04-15T11:22:48Z</dcterms:modified>
  <cp:category/>
  <cp:contentStatus/>
</cp:coreProperties>
</file>